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C:\Users\m.kucinska\Desktop\projekt budżetu na 2026 r\"/>
    </mc:Choice>
  </mc:AlternateContent>
  <xr:revisionPtr revIDLastSave="0" documentId="13_ncr:1_{648DEBF1-FD3A-461B-A544-BDB3B7C83C4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36" i="1" l="1"/>
  <c r="G138" i="1"/>
  <c r="G137" i="1"/>
  <c r="G130" i="1"/>
  <c r="G128" i="1"/>
  <c r="G120" i="1"/>
  <c r="G119" i="1"/>
  <c r="G135" i="1"/>
  <c r="G132" i="1"/>
  <c r="G134" i="1"/>
  <c r="G133" i="1"/>
  <c r="G125" i="1"/>
  <c r="G131" i="1"/>
  <c r="G129" i="1"/>
  <c r="G127" i="1"/>
  <c r="G126" i="1"/>
  <c r="G124" i="1"/>
  <c r="G123" i="1"/>
  <c r="G122" i="1"/>
  <c r="G121" i="1"/>
  <c r="G115" i="1"/>
  <c r="G108" i="1"/>
  <c r="G102" i="1"/>
  <c r="G98" i="1"/>
  <c r="G95" i="1"/>
  <c r="G88" i="1"/>
  <c r="G82" i="1"/>
  <c r="G76" i="1"/>
  <c r="G69" i="1"/>
  <c r="G65" i="1"/>
  <c r="G55" i="1"/>
  <c r="G53" i="1"/>
  <c r="G48" i="1"/>
  <c r="G41" i="1"/>
  <c r="G33" i="1"/>
  <c r="G29" i="1"/>
  <c r="G26" i="1"/>
  <c r="G18" i="1"/>
  <c r="G12" i="1"/>
  <c r="G116" i="1" l="1"/>
  <c r="G139" i="1"/>
</calcChain>
</file>

<file path=xl/sharedStrings.xml><?xml version="1.0" encoding="utf-8"?>
<sst xmlns="http://schemas.openxmlformats.org/spreadsheetml/2006/main" count="128" uniqueCount="110">
  <si>
    <t>PLAN WYDATKÓW NA PRZEDSIĘWZIĘCIA REALIZOWANE W RAMACH FUNDUSZU SOŁECKIEGO W ROKU 2026</t>
  </si>
  <si>
    <t>Nazwa sołectwa</t>
  </si>
  <si>
    <t>Nazwa zadania</t>
  </si>
  <si>
    <t>Dział</t>
  </si>
  <si>
    <t>Rozdział</t>
  </si>
  <si>
    <t>§</t>
  </si>
  <si>
    <t>Kwota Funduszu w zł.</t>
  </si>
  <si>
    <t>Jednorożec</t>
  </si>
  <si>
    <t>Żwirowanie dróg gminnych w Budach Rządowych</t>
  </si>
  <si>
    <t xml:space="preserve">Zakup progu zwalniającego </t>
  </si>
  <si>
    <t>Remont wału drogowego</t>
  </si>
  <si>
    <t>Doposażenie OSP w Jednorożcu</t>
  </si>
  <si>
    <t>Łączne koszty funduszu sołeckiego Sołectwa Jednorożec</t>
  </si>
  <si>
    <t>Budy Rządowe</t>
  </si>
  <si>
    <t>Wyposażenie placu wiejskiego w Nakle</t>
  </si>
  <si>
    <t>Wyposażenie świetlicy wiejskiej w Budach Rządowych wraz z odnowieniem ścian</t>
  </si>
  <si>
    <t>Łączne koszty funduszu sołeckiego Sołectwa Budy Rządowe</t>
  </si>
  <si>
    <t>Drążdżewo Nowe</t>
  </si>
  <si>
    <t>Naprawa mostu na  drodze gminnej w miejscowości Drążdżewo Nowe</t>
  </si>
  <si>
    <t>Zakup i montaż tablicy informacyjnej (Polska Kępa) przy drodze gminnej</t>
  </si>
  <si>
    <t>Festyn wiejski</t>
  </si>
  <si>
    <t>Łączne koszty funduszu sołeckiego Sołectwa Drążdżewo Nowe</t>
  </si>
  <si>
    <t>Dynak</t>
  </si>
  <si>
    <t>Łączne koszty funduszu sołeckiego Sołectwa Dynak</t>
  </si>
  <si>
    <t>Kobylaki - Czarzaste</t>
  </si>
  <si>
    <t>Łączne koszty funduszu sołeckiego Sołectwa Kobylaki - Czarzaste</t>
  </si>
  <si>
    <t>Kobylaki - Korysze</t>
  </si>
  <si>
    <t>Doposażenie świetlicy wiejskiej</t>
  </si>
  <si>
    <t>Łączne koszty funduszu sołeckiego Sołectwa Kobylaki - Korysze</t>
  </si>
  <si>
    <t>Kobylaki - Wólka</t>
  </si>
  <si>
    <t>Lipa</t>
  </si>
  <si>
    <t>Zakup Karcher z osprzętem do mycia elewacji np. budynków świetlicy wiejskiej, szkoły, mycie kostki brukowej</t>
  </si>
  <si>
    <t>Łączne koszty funduszu sołeckiego Sołectwa Lipa</t>
  </si>
  <si>
    <t>Małowidz</t>
  </si>
  <si>
    <t>Łączne koszty funduszu sołeckiego Sołectwa Małowidz</t>
  </si>
  <si>
    <t>Obórki</t>
  </si>
  <si>
    <t>Łączne koszty funduszu sołeckiego Sołectwa Obórki</t>
  </si>
  <si>
    <t>Olszewka</t>
  </si>
  <si>
    <t>Festyn z okazji 100-lecia OSP Olszewka</t>
  </si>
  <si>
    <t>Łączne koszty funduszu sołeckiego Sołectwa Olszewka</t>
  </si>
  <si>
    <t>Parciaki</t>
  </si>
  <si>
    <t>Łączne koszty funduszu sołeckiego Sołectwa Parciaki</t>
  </si>
  <si>
    <t>Połoń</t>
  </si>
  <si>
    <t>Zakup wyposażenia świetlicy wiejskiej</t>
  </si>
  <si>
    <t>Łączne koszty funduszu sołeckiego Sołectwa Połoń</t>
  </si>
  <si>
    <t>Stegna</t>
  </si>
  <si>
    <t>Zakup progu zwalniającego</t>
  </si>
  <si>
    <t>Wydarzenia integracyjne na potrzeby sołectwa</t>
  </si>
  <si>
    <t>Łączne koszty funduszu sołeckiego Sołectwa</t>
  </si>
  <si>
    <t>Ulatowo - Dąbrówka</t>
  </si>
  <si>
    <t xml:space="preserve">Zakup namiotów na potrzeby sołectwa </t>
  </si>
  <si>
    <t>Łączne koszty funduszu sołeckiego Sołectwa Ulatowo - Dąbrówka</t>
  </si>
  <si>
    <t>Ulatowo - Pogorzel</t>
  </si>
  <si>
    <t>Spotkanie integracyjne mieszkańców sołectwa</t>
  </si>
  <si>
    <t>Łączne koszty funduszu sołeckiego Sołectwa Ulatowo - Pogorzel</t>
  </si>
  <si>
    <t>Ulatowo - Słabogóra</t>
  </si>
  <si>
    <t>Żelazna Prywatna</t>
  </si>
  <si>
    <t>Łączne koszty funduszu sołeckiego Sołectwa Żelazna Prywatna</t>
  </si>
  <si>
    <t>Żelazna Rządowa</t>
  </si>
  <si>
    <t>Zakup iluminacji świetlnych, świątecznych na słupy energetyczne</t>
  </si>
  <si>
    <t>Łączne koszty funduszu sołeckiego Sołectwa Żelazna Rządowa</t>
  </si>
  <si>
    <t>Łączne koszty funduszu sołeckiego Sołectwa Kobylaki - Wólka</t>
  </si>
  <si>
    <t>Naprawa wału drogowego</t>
  </si>
  <si>
    <t>Szyld do świetlicy wiejskiej w Kobylakach - Koryszach</t>
  </si>
  <si>
    <t>Położenie kostki wokół budynku gospodarczego na terenie świetlicy wiejskiej w Kobylakach - Koryszach</t>
  </si>
  <si>
    <t>Zadania w ramach funduszu sołeckiego są zadaniami własnymi gminy realizowanymi na mieniu komunalnym.</t>
  </si>
  <si>
    <t>Budowa placu zabaw wraz z infrastrukturą towarzyszącą przy Szkole Podstawowej w Żelaznej Rządowej</t>
  </si>
  <si>
    <t>Ogółem</t>
  </si>
  <si>
    <t>Modernizacja tarasu świetlicy wiejskiej w Lipie</t>
  </si>
  <si>
    <t>Zakup materiałów i narzędzi budowlanych do pomalowania ścian w świetlicy wiejskiej</t>
  </si>
  <si>
    <t>Zagospodarowanie terenu wokół świetlicy wiejskiej w Małowidzu</t>
  </si>
  <si>
    <t>Uporządkowanie skrzyżowania dróg w miejscowości Olszewka</t>
  </si>
  <si>
    <t>Remont świetlicy wiejskiej we wsi Ulatowo - Słabogóra</t>
  </si>
  <si>
    <t>Zakup lampy z montażem na terenie wsi Drążdżewo Nowe</t>
  </si>
  <si>
    <t>Żwirowanie dróg gminnych na terenie Sołectwa Jednorożec</t>
  </si>
  <si>
    <t>Przyłącze PGE oraz zakup i montaż monitoringu na plac zabaw w Sołectwie Jednorożec</t>
  </si>
  <si>
    <t>Zakup dmuchanego placu zabaw dla Gminy Jednorożec</t>
  </si>
  <si>
    <t>Żwirowanie dróg gminnych na terenie Sołectwa Drążdżewo Nowe</t>
  </si>
  <si>
    <t>Zakup zieleni na teren Sołectwa Drążdżewo Nowe</t>
  </si>
  <si>
    <t>Budowa siłowni zewnętrznej na działce stanowiącej własność gminy w miejscowości Dynak Gmina Jednorożec</t>
  </si>
  <si>
    <t>Zakup materiałów w celu zabezpieczenia drogowego w Sołectwie Dynak</t>
  </si>
  <si>
    <t>Przegląd i serwis gwarancyjny urządzeń na plac zabaw w Sołectwie Kobylaki - Czarzaste</t>
  </si>
  <si>
    <t>Żwirowanie dróg gminnych na terenie Sołectwa Kobylaki - Czarzaste</t>
  </si>
  <si>
    <t>Żwirowanie dróg gminnych na terenie Sołectwa Kobylaki - Korysze</t>
  </si>
  <si>
    <t>Zagospodarowanie terenu wiejskiego w Sołectwie Lipa</t>
  </si>
  <si>
    <t>Żwirowanie dróg gminnych na terenie Sołectwa Małowidz</t>
  </si>
  <si>
    <t>Wyposażenie świetlicy wiejskiej w Sołectwie Obórki</t>
  </si>
  <si>
    <t>Żwirowanie dróg gminnych na terenie Sołectwa Olszewka</t>
  </si>
  <si>
    <t>Żwirowanie dróg gminnych na terenie Sołectwa Parciaki</t>
  </si>
  <si>
    <t>Remont budynku wiejskiego w Sołectwie Parciaki</t>
  </si>
  <si>
    <t>Zakup kosiarki spalinowej samojezdnej (traktorek) na potrzeby Sołectwa Połoń w celu utrzymania terenów zielonych</t>
  </si>
  <si>
    <t>Zakup gurtów na potrzeby Sołectwa Stegna</t>
  </si>
  <si>
    <t>Żwirowanie dróg gminnych na terenie Sołectwa Ulatowo - Dąbrówka</t>
  </si>
  <si>
    <t>Doposażenie Sołectwa Ulatowo - Dąbrówka</t>
  </si>
  <si>
    <t>Zakup lamp solarnych na terenie Sołectwa Ulatowo - Pogorzel</t>
  </si>
  <si>
    <t>Zakup lustra drogowego w Sołectwie Ulatowo - Pogorzel</t>
  </si>
  <si>
    <t>Żwirowanie dróg gminnych na terenie Sołectwa Ulatowo - Pogorzel</t>
  </si>
  <si>
    <t>Zakup monitoringu na terenie Sołectwa Ulatowo - Pogorzel</t>
  </si>
  <si>
    <t xml:space="preserve">Żwirowanie dróg gminnych na terenie Sołectwa Żelazna Rządowa </t>
  </si>
  <si>
    <t>Zakup lampy oświetleniowej na terenie Sołectwa Żelazna Rządowa</t>
  </si>
  <si>
    <t>Zakup materiałów wodociągowych na plac wiejski w Sołectwie Kobylaki - Wólka</t>
  </si>
  <si>
    <t>Przegląd i serwis gwarancyjny urządzeń na plac zabaw w Sołectwie Kobylaki – Wólka</t>
  </si>
  <si>
    <t>Zakup wyposażenia na plac wiejski w Sołectwie Kobylaki - Wólka</t>
  </si>
  <si>
    <t>Zakup domku gospodarczego na plac wiejski w Sołectwie Kobylaki - Wólka</t>
  </si>
  <si>
    <t>Utwardzenie terenu na plac wiejski w Sołectwie Kobylaki - Wólka</t>
  </si>
  <si>
    <t>Budowa publicznego placu zabaw dla Sołectwa Jednorożec w Gminie Jednorożec</t>
  </si>
  <si>
    <t>Zakup tabliczek informacyjnych</t>
  </si>
  <si>
    <t>Naprawa wałów wiejskich</t>
  </si>
  <si>
    <t>Żwirowanie dróg gminnych na terenie Sołectwa Żelazna Prywatna (tłuczeń gnieciony)</t>
  </si>
  <si>
    <t>Załącznik Nr 10 do Uchwały Nr ……. Rady Gminy Jednorożec z dnia …..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</si>
</sst>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_z_ł"/>
  </numFmts>
  <fonts count="9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charset val="238"/>
    </font>
    <font>
      <b/>
      <sz val="12"/>
      <color theme="1"/>
      <name val="Calibri"/>
      <family val="2"/>
      <charset val="238"/>
    </font>
    <font>
      <b/>
      <sz val="11"/>
      <color rgb="FF000000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</font>
    <font>
      <sz val="11"/>
      <name val="Calibri"/>
      <family val="2"/>
    </font>
    <font>
      <b/>
      <i/>
      <sz val="1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4EA72E"/>
        <bgColor indexed="64"/>
      </patternFill>
    </fill>
    <fill>
      <patternFill patternType="solid">
        <fgColor rgb="FFB3E5A1"/>
        <bgColor indexed="64"/>
      </patternFill>
    </fill>
  </fills>
  <borders count="20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3" fillId="2" borderId="2" xfId="0" applyFont="1" applyFill="1" applyBorder="1" applyAlignment="1">
      <alignment horizontal="center" vertical="center" wrapText="1"/>
    </xf>
    <xf numFmtId="0" fontId="0" fillId="0" borderId="15" xfId="0" applyBorder="1"/>
    <xf numFmtId="4" fontId="0" fillId="0" borderId="0" xfId="0" applyNumberFormat="1"/>
    <xf numFmtId="164" fontId="0" fillId="0" borderId="0" xfId="0" applyNumberFormat="1"/>
    <xf numFmtId="4" fontId="0" fillId="0" borderId="15" xfId="0" applyNumberFormat="1" applyBorder="1"/>
    <xf numFmtId="4" fontId="4" fillId="0" borderId="15" xfId="0" applyNumberFormat="1" applyFont="1" applyBorder="1"/>
    <xf numFmtId="4" fontId="5" fillId="0" borderId="15" xfId="0" applyNumberFormat="1" applyFont="1" applyBorder="1"/>
    <xf numFmtId="164" fontId="5" fillId="0" borderId="15" xfId="0" applyNumberFormat="1" applyFont="1" applyBorder="1"/>
    <xf numFmtId="0" fontId="7" fillId="0" borderId="8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wrapText="1"/>
    </xf>
    <xf numFmtId="164" fontId="8" fillId="3" borderId="2" xfId="0" applyNumberFormat="1" applyFont="1" applyFill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5" fillId="0" borderId="15" xfId="0" applyFont="1" applyBorder="1"/>
    <xf numFmtId="164" fontId="7" fillId="0" borderId="15" xfId="0" applyNumberFormat="1" applyFont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center" vertical="center" wrapText="1"/>
    </xf>
    <xf numFmtId="164" fontId="8" fillId="3" borderId="10" xfId="0" applyNumberFormat="1" applyFont="1" applyFill="1" applyBorder="1" applyAlignment="1">
      <alignment horizontal="center" vertical="center" wrapText="1"/>
    </xf>
    <xf numFmtId="0" fontId="5" fillId="0" borderId="9" xfId="0" applyFont="1" applyBorder="1" applyAlignment="1">
      <alignment vertical="center" wrapText="1"/>
    </xf>
    <xf numFmtId="0" fontId="7" fillId="0" borderId="4" xfId="0" applyFont="1" applyBorder="1" applyAlignment="1">
      <alignment vertical="center" wrapText="1"/>
    </xf>
    <xf numFmtId="0" fontId="7" fillId="0" borderId="5" xfId="0" applyFont="1" applyBorder="1" applyAlignment="1">
      <alignment vertical="center" wrapText="1"/>
    </xf>
    <xf numFmtId="0" fontId="7" fillId="0" borderId="6" xfId="0" applyFont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164" fontId="8" fillId="3" borderId="8" xfId="0" applyNumberFormat="1" applyFont="1" applyFill="1" applyBorder="1" applyAlignment="1">
      <alignment horizontal="center" vertical="center" wrapText="1"/>
    </xf>
    <xf numFmtId="164" fontId="8" fillId="2" borderId="2" xfId="0" applyNumberFormat="1" applyFont="1" applyFill="1" applyBorder="1" applyAlignment="1">
      <alignment horizontal="center" vertical="center" wrapText="1"/>
    </xf>
    <xf numFmtId="0" fontId="4" fillId="0" borderId="17" xfId="0" applyFont="1" applyBorder="1" applyAlignment="1">
      <alignment horizontal="center"/>
    </xf>
    <xf numFmtId="0" fontId="4" fillId="0" borderId="18" xfId="0" applyFont="1" applyBorder="1" applyAlignment="1">
      <alignment horizontal="center"/>
    </xf>
    <xf numFmtId="0" fontId="4" fillId="0" borderId="19" xfId="0" applyFont="1" applyBorder="1" applyAlignment="1">
      <alignment horizontal="center"/>
    </xf>
    <xf numFmtId="164" fontId="7" fillId="0" borderId="8" xfId="0" applyNumberFormat="1" applyFont="1" applyBorder="1" applyAlignment="1">
      <alignment horizontal="center" vertical="center" wrapText="1"/>
    </xf>
    <xf numFmtId="164" fontId="7" fillId="0" borderId="9" xfId="0" applyNumberFormat="1" applyFont="1" applyBorder="1" applyAlignment="1">
      <alignment horizontal="center" vertical="center" wrapText="1"/>
    </xf>
    <xf numFmtId="164" fontId="7" fillId="0" borderId="10" xfId="0" applyNumberFormat="1" applyFont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8" fillId="3" borderId="7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8" fillId="3" borderId="14" xfId="0" applyFont="1" applyFill="1" applyBorder="1" applyAlignment="1">
      <alignment horizontal="center" vertical="center" wrapText="1"/>
    </xf>
    <xf numFmtId="0" fontId="8" fillId="3" borderId="6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8" fillId="3" borderId="16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/>
    </xf>
    <xf numFmtId="0" fontId="1" fillId="0" borderId="0" xfId="0" applyFont="1" applyAlignment="1">
      <alignment horizontal="right" vertic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39"/>
  <sheetViews>
    <sheetView tabSelected="1" workbookViewId="0">
      <selection sqref="A1:G118"/>
    </sheetView>
  </sheetViews>
  <sheetFormatPr defaultRowHeight="14.4" x14ac:dyDescent="0.3"/>
  <cols>
    <col min="1" max="1" width="16.5546875" customWidth="1"/>
    <col min="2" max="2" width="70.88671875" customWidth="1"/>
    <col min="4" max="4" width="6.77734375" customWidth="1"/>
    <col min="5" max="5" width="0.88671875" hidden="1" customWidth="1"/>
    <col min="6" max="6" width="6.44140625" customWidth="1"/>
    <col min="7" max="7" width="12.33203125" customWidth="1"/>
    <col min="8" max="8" width="11.5546875" bestFit="1" customWidth="1"/>
    <col min="10" max="10" width="9.88671875" bestFit="1" customWidth="1"/>
  </cols>
  <sheetData>
    <row r="1" spans="1:7" ht="15.6" x14ac:dyDescent="0.3">
      <c r="A1" s="58" t="s">
        <v>109</v>
      </c>
      <c r="B1" s="58"/>
      <c r="C1" s="58"/>
      <c r="D1" s="58"/>
      <c r="E1" s="58"/>
      <c r="F1" s="58"/>
      <c r="G1" s="58"/>
    </row>
    <row r="3" spans="1:7" ht="16.2" thickBot="1" x14ac:dyDescent="0.35">
      <c r="A3" s="57" t="s">
        <v>0</v>
      </c>
      <c r="B3" s="57"/>
      <c r="C3" s="57"/>
      <c r="D3" s="57"/>
      <c r="E3" s="57"/>
      <c r="F3" s="57"/>
      <c r="G3" s="57"/>
    </row>
    <row r="4" spans="1:7" ht="43.8" thickBot="1" x14ac:dyDescent="0.35">
      <c r="A4" s="1" t="s">
        <v>1</v>
      </c>
      <c r="B4" s="1" t="s">
        <v>2</v>
      </c>
      <c r="C4" s="1" t="s">
        <v>3</v>
      </c>
      <c r="D4" s="41" t="s">
        <v>4</v>
      </c>
      <c r="E4" s="42"/>
      <c r="F4" s="1" t="s">
        <v>5</v>
      </c>
      <c r="G4" s="1" t="s">
        <v>6</v>
      </c>
    </row>
    <row r="5" spans="1:7" ht="25.2" customHeight="1" thickBot="1" x14ac:dyDescent="0.35">
      <c r="A5" s="36" t="s">
        <v>7</v>
      </c>
      <c r="B5" s="11" t="s">
        <v>74</v>
      </c>
      <c r="C5" s="11">
        <v>600</v>
      </c>
      <c r="D5" s="39">
        <v>60016</v>
      </c>
      <c r="E5" s="40"/>
      <c r="F5" s="11">
        <v>4270</v>
      </c>
      <c r="G5" s="13">
        <v>10000</v>
      </c>
    </row>
    <row r="6" spans="1:7" ht="15" thickBot="1" x14ac:dyDescent="0.35">
      <c r="A6" s="37"/>
      <c r="B6" s="11" t="s">
        <v>9</v>
      </c>
      <c r="C6" s="11">
        <v>600</v>
      </c>
      <c r="D6" s="39">
        <v>60016</v>
      </c>
      <c r="E6" s="40"/>
      <c r="F6" s="11">
        <v>4210</v>
      </c>
      <c r="G6" s="13">
        <v>3000</v>
      </c>
    </row>
    <row r="7" spans="1:7" ht="15" thickBot="1" x14ac:dyDescent="0.35">
      <c r="A7" s="37"/>
      <c r="B7" s="11" t="s">
        <v>10</v>
      </c>
      <c r="C7" s="11">
        <v>600</v>
      </c>
      <c r="D7" s="39">
        <v>60016</v>
      </c>
      <c r="E7" s="40"/>
      <c r="F7" s="11">
        <v>4270</v>
      </c>
      <c r="G7" s="13">
        <v>4000</v>
      </c>
    </row>
    <row r="8" spans="1:7" ht="29.4" thickBot="1" x14ac:dyDescent="0.35">
      <c r="A8" s="37"/>
      <c r="B8" s="11" t="s">
        <v>75</v>
      </c>
      <c r="C8" s="11">
        <v>900</v>
      </c>
      <c r="D8" s="39">
        <v>90095</v>
      </c>
      <c r="E8" s="40"/>
      <c r="F8" s="11">
        <v>6050</v>
      </c>
      <c r="G8" s="13">
        <v>7000</v>
      </c>
    </row>
    <row r="9" spans="1:7" ht="15" thickBot="1" x14ac:dyDescent="0.35">
      <c r="A9" s="37"/>
      <c r="B9" s="11" t="s">
        <v>76</v>
      </c>
      <c r="C9" s="11">
        <v>921</v>
      </c>
      <c r="D9" s="39">
        <v>92195</v>
      </c>
      <c r="E9" s="40"/>
      <c r="F9" s="11">
        <v>6060</v>
      </c>
      <c r="G9" s="13">
        <v>3000</v>
      </c>
    </row>
    <row r="10" spans="1:7" ht="15" thickBot="1" x14ac:dyDescent="0.35">
      <c r="A10" s="37"/>
      <c r="B10" s="11" t="s">
        <v>105</v>
      </c>
      <c r="C10" s="11">
        <v>900</v>
      </c>
      <c r="D10" s="39">
        <v>90095</v>
      </c>
      <c r="E10" s="40"/>
      <c r="F10" s="11">
        <v>6050</v>
      </c>
      <c r="G10" s="13">
        <v>40314.21</v>
      </c>
    </row>
    <row r="11" spans="1:7" ht="15" thickBot="1" x14ac:dyDescent="0.35">
      <c r="A11" s="38"/>
      <c r="B11" s="11" t="s">
        <v>11</v>
      </c>
      <c r="C11" s="11">
        <v>754</v>
      </c>
      <c r="D11" s="39">
        <v>75412</v>
      </c>
      <c r="E11" s="40"/>
      <c r="F11" s="11">
        <v>4210</v>
      </c>
      <c r="G11" s="13">
        <v>5000</v>
      </c>
    </row>
    <row r="12" spans="1:7" ht="15" thickBot="1" x14ac:dyDescent="0.35">
      <c r="A12" s="33" t="s">
        <v>12</v>
      </c>
      <c r="B12" s="34"/>
      <c r="C12" s="34"/>
      <c r="D12" s="34"/>
      <c r="E12" s="34"/>
      <c r="F12" s="35"/>
      <c r="G12" s="14">
        <f>SUM(G5:G11)</f>
        <v>72314.209999999992</v>
      </c>
    </row>
    <row r="13" spans="1:7" ht="15" thickBot="1" x14ac:dyDescent="0.35">
      <c r="A13" s="36" t="s">
        <v>13</v>
      </c>
      <c r="B13" s="11" t="s">
        <v>62</v>
      </c>
      <c r="C13" s="11">
        <v>600</v>
      </c>
      <c r="D13" s="39">
        <v>60016</v>
      </c>
      <c r="E13" s="40"/>
      <c r="F13" s="11">
        <v>4270</v>
      </c>
      <c r="G13" s="13">
        <v>1000</v>
      </c>
    </row>
    <row r="14" spans="1:7" ht="15" thickBot="1" x14ac:dyDescent="0.35">
      <c r="A14" s="37"/>
      <c r="B14" s="11" t="s">
        <v>76</v>
      </c>
      <c r="C14" s="11">
        <v>921</v>
      </c>
      <c r="D14" s="39">
        <v>92195</v>
      </c>
      <c r="E14" s="40"/>
      <c r="F14" s="11">
        <v>6060</v>
      </c>
      <c r="G14" s="13">
        <v>2000</v>
      </c>
    </row>
    <row r="15" spans="1:7" ht="15" thickBot="1" x14ac:dyDescent="0.35">
      <c r="A15" s="37"/>
      <c r="B15" s="11" t="s">
        <v>14</v>
      </c>
      <c r="C15" s="11">
        <v>900</v>
      </c>
      <c r="D15" s="39">
        <v>90095</v>
      </c>
      <c r="E15" s="40"/>
      <c r="F15" s="11">
        <v>4210</v>
      </c>
      <c r="G15" s="13">
        <v>12239.7</v>
      </c>
    </row>
    <row r="16" spans="1:7" ht="15" thickBot="1" x14ac:dyDescent="0.35">
      <c r="A16" s="37"/>
      <c r="B16" s="11" t="s">
        <v>8</v>
      </c>
      <c r="C16" s="11">
        <v>600</v>
      </c>
      <c r="D16" s="39">
        <v>60016</v>
      </c>
      <c r="E16" s="40"/>
      <c r="F16" s="11">
        <v>4270</v>
      </c>
      <c r="G16" s="13">
        <v>9239.7000000000007</v>
      </c>
    </row>
    <row r="17" spans="1:7" ht="15" thickBot="1" x14ac:dyDescent="0.35">
      <c r="A17" s="38"/>
      <c r="B17" s="11" t="s">
        <v>15</v>
      </c>
      <c r="C17" s="11">
        <v>921</v>
      </c>
      <c r="D17" s="39">
        <v>92195</v>
      </c>
      <c r="E17" s="40"/>
      <c r="F17" s="11">
        <v>4210</v>
      </c>
      <c r="G17" s="13">
        <v>3000</v>
      </c>
    </row>
    <row r="18" spans="1:7" ht="15" thickBot="1" x14ac:dyDescent="0.35">
      <c r="A18" s="33" t="s">
        <v>16</v>
      </c>
      <c r="B18" s="34"/>
      <c r="C18" s="34"/>
      <c r="D18" s="34"/>
      <c r="E18" s="34"/>
      <c r="F18" s="35"/>
      <c r="G18" s="14">
        <f>SUM(G13:G17)</f>
        <v>27479.4</v>
      </c>
    </row>
    <row r="19" spans="1:7" ht="15" thickBot="1" x14ac:dyDescent="0.35">
      <c r="A19" s="36" t="s">
        <v>17</v>
      </c>
      <c r="B19" s="11" t="s">
        <v>76</v>
      </c>
      <c r="C19" s="11">
        <v>921</v>
      </c>
      <c r="D19" s="39">
        <v>92195</v>
      </c>
      <c r="E19" s="40"/>
      <c r="F19" s="11">
        <v>6060</v>
      </c>
      <c r="G19" s="13">
        <v>2316.21</v>
      </c>
    </row>
    <row r="20" spans="1:7" ht="15" thickBot="1" x14ac:dyDescent="0.35">
      <c r="A20" s="37"/>
      <c r="B20" s="11" t="s">
        <v>18</v>
      </c>
      <c r="C20" s="11">
        <v>600</v>
      </c>
      <c r="D20" s="39">
        <v>60016</v>
      </c>
      <c r="E20" s="40"/>
      <c r="F20" s="11">
        <v>4270</v>
      </c>
      <c r="G20" s="13">
        <v>12500</v>
      </c>
    </row>
    <row r="21" spans="1:7" ht="15" thickBot="1" x14ac:dyDescent="0.35">
      <c r="A21" s="37"/>
      <c r="B21" s="11" t="s">
        <v>77</v>
      </c>
      <c r="C21" s="11">
        <v>600</v>
      </c>
      <c r="D21" s="39">
        <v>60016</v>
      </c>
      <c r="E21" s="40"/>
      <c r="F21" s="11">
        <v>4270</v>
      </c>
      <c r="G21" s="13">
        <v>12500</v>
      </c>
    </row>
    <row r="22" spans="1:7" ht="15" thickBot="1" x14ac:dyDescent="0.35">
      <c r="A22" s="37"/>
      <c r="B22" s="11" t="s">
        <v>73</v>
      </c>
      <c r="C22" s="11">
        <v>900</v>
      </c>
      <c r="D22" s="39">
        <v>90015</v>
      </c>
      <c r="E22" s="40"/>
      <c r="F22" s="11">
        <v>6060</v>
      </c>
      <c r="G22" s="13">
        <v>10000</v>
      </c>
    </row>
    <row r="23" spans="1:7" ht="15" thickBot="1" x14ac:dyDescent="0.35">
      <c r="A23" s="37"/>
      <c r="B23" s="11" t="s">
        <v>19</v>
      </c>
      <c r="C23" s="11">
        <v>921</v>
      </c>
      <c r="D23" s="39">
        <v>92195</v>
      </c>
      <c r="E23" s="40"/>
      <c r="F23" s="11">
        <v>4210</v>
      </c>
      <c r="G23" s="13">
        <v>3000</v>
      </c>
    </row>
    <row r="24" spans="1:7" ht="15" thickBot="1" x14ac:dyDescent="0.35">
      <c r="A24" s="37"/>
      <c r="B24" s="11" t="s">
        <v>20</v>
      </c>
      <c r="C24" s="11">
        <v>921</v>
      </c>
      <c r="D24" s="39">
        <v>92195</v>
      </c>
      <c r="E24" s="40"/>
      <c r="F24" s="11">
        <v>4210</v>
      </c>
      <c r="G24" s="13">
        <v>2000</v>
      </c>
    </row>
    <row r="25" spans="1:7" ht="15" thickBot="1" x14ac:dyDescent="0.35">
      <c r="A25" s="38"/>
      <c r="B25" s="11" t="s">
        <v>78</v>
      </c>
      <c r="C25" s="11">
        <v>900</v>
      </c>
      <c r="D25" s="39">
        <v>90004</v>
      </c>
      <c r="E25" s="40"/>
      <c r="F25" s="11">
        <v>4210</v>
      </c>
      <c r="G25" s="13">
        <v>1000</v>
      </c>
    </row>
    <row r="26" spans="1:7" ht="15" thickBot="1" x14ac:dyDescent="0.35">
      <c r="A26" s="33" t="s">
        <v>21</v>
      </c>
      <c r="B26" s="34"/>
      <c r="C26" s="34"/>
      <c r="D26" s="34"/>
      <c r="E26" s="34"/>
      <c r="F26" s="35"/>
      <c r="G26" s="14">
        <f>SUM(G19:G25)</f>
        <v>43316.21</v>
      </c>
    </row>
    <row r="27" spans="1:7" ht="37.200000000000003" customHeight="1" thickBot="1" x14ac:dyDescent="0.35">
      <c r="A27" s="36" t="s">
        <v>22</v>
      </c>
      <c r="B27" s="11" t="s">
        <v>79</v>
      </c>
      <c r="C27" s="11">
        <v>926</v>
      </c>
      <c r="D27" s="39">
        <v>92695</v>
      </c>
      <c r="E27" s="40"/>
      <c r="F27" s="11">
        <v>6060</v>
      </c>
      <c r="G27" s="13">
        <v>19000</v>
      </c>
    </row>
    <row r="28" spans="1:7" ht="20.399999999999999" customHeight="1" thickBot="1" x14ac:dyDescent="0.35">
      <c r="A28" s="38"/>
      <c r="B28" s="11" t="s">
        <v>80</v>
      </c>
      <c r="C28" s="11">
        <v>600</v>
      </c>
      <c r="D28" s="39">
        <v>60016</v>
      </c>
      <c r="E28" s="40"/>
      <c r="F28" s="11">
        <v>4210</v>
      </c>
      <c r="G28" s="13">
        <v>4357.49</v>
      </c>
    </row>
    <row r="29" spans="1:7" ht="15" thickBot="1" x14ac:dyDescent="0.35">
      <c r="A29" s="33" t="s">
        <v>23</v>
      </c>
      <c r="B29" s="34"/>
      <c r="C29" s="34"/>
      <c r="D29" s="34"/>
      <c r="E29" s="34"/>
      <c r="F29" s="35"/>
      <c r="G29" s="14">
        <f>SUM(G27:G28)</f>
        <v>23357.489999999998</v>
      </c>
    </row>
    <row r="30" spans="1:7" ht="29.4" thickBot="1" x14ac:dyDescent="0.35">
      <c r="A30" s="36" t="s">
        <v>24</v>
      </c>
      <c r="B30" s="11" t="s">
        <v>81</v>
      </c>
      <c r="C30" s="11">
        <v>900</v>
      </c>
      <c r="D30" s="39">
        <v>90095</v>
      </c>
      <c r="E30" s="40"/>
      <c r="F30" s="11">
        <v>4300</v>
      </c>
      <c r="G30" s="13">
        <v>500</v>
      </c>
    </row>
    <row r="31" spans="1:7" ht="15" thickBot="1" x14ac:dyDescent="0.35">
      <c r="A31" s="37"/>
      <c r="B31" s="11" t="s">
        <v>76</v>
      </c>
      <c r="C31" s="11">
        <v>921</v>
      </c>
      <c r="D31" s="39">
        <v>92195</v>
      </c>
      <c r="E31" s="40"/>
      <c r="F31" s="11">
        <v>6060</v>
      </c>
      <c r="G31" s="13">
        <v>1483.52</v>
      </c>
    </row>
    <row r="32" spans="1:7" ht="15" thickBot="1" x14ac:dyDescent="0.35">
      <c r="A32" s="38"/>
      <c r="B32" s="11" t="s">
        <v>82</v>
      </c>
      <c r="C32" s="11">
        <v>600</v>
      </c>
      <c r="D32" s="39">
        <v>60016</v>
      </c>
      <c r="E32" s="40"/>
      <c r="F32" s="11">
        <v>4270</v>
      </c>
      <c r="G32" s="13">
        <v>20000</v>
      </c>
    </row>
    <row r="33" spans="1:7" ht="15" thickBot="1" x14ac:dyDescent="0.35">
      <c r="A33" s="33" t="s">
        <v>25</v>
      </c>
      <c r="B33" s="34"/>
      <c r="C33" s="34"/>
      <c r="D33" s="34"/>
      <c r="E33" s="34"/>
      <c r="F33" s="35"/>
      <c r="G33" s="14">
        <f>SUM(G30:G32)</f>
        <v>21983.52</v>
      </c>
    </row>
    <row r="34" spans="1:7" ht="15" thickBot="1" x14ac:dyDescent="0.35">
      <c r="A34" s="36" t="s">
        <v>26</v>
      </c>
      <c r="B34" s="11" t="s">
        <v>83</v>
      </c>
      <c r="C34" s="11">
        <v>600</v>
      </c>
      <c r="D34" s="39">
        <v>60016</v>
      </c>
      <c r="E34" s="40"/>
      <c r="F34" s="11">
        <v>4270</v>
      </c>
      <c r="G34" s="13">
        <v>10000</v>
      </c>
    </row>
    <row r="35" spans="1:7" ht="15" thickBot="1" x14ac:dyDescent="0.35">
      <c r="A35" s="37"/>
      <c r="B35" s="11" t="s">
        <v>76</v>
      </c>
      <c r="C35" s="11">
        <v>921</v>
      </c>
      <c r="D35" s="39">
        <v>92195</v>
      </c>
      <c r="E35" s="40"/>
      <c r="F35" s="11">
        <v>6060</v>
      </c>
      <c r="G35" s="13">
        <v>1000</v>
      </c>
    </row>
    <row r="36" spans="1:7" ht="23.4" customHeight="1" x14ac:dyDescent="0.3">
      <c r="A36" s="37"/>
      <c r="B36" s="36" t="s">
        <v>63</v>
      </c>
      <c r="C36" s="36">
        <v>921</v>
      </c>
      <c r="D36" s="43">
        <v>92195</v>
      </c>
      <c r="E36" s="44"/>
      <c r="F36" s="36">
        <v>4210</v>
      </c>
      <c r="G36" s="30">
        <v>2500</v>
      </c>
    </row>
    <row r="37" spans="1:7" ht="4.8" customHeight="1" thickBot="1" x14ac:dyDescent="0.35">
      <c r="A37" s="37"/>
      <c r="B37" s="37"/>
      <c r="C37" s="37"/>
      <c r="D37" s="45"/>
      <c r="E37" s="46"/>
      <c r="F37" s="38"/>
      <c r="G37" s="32"/>
    </row>
    <row r="38" spans="1:7" ht="15" thickBot="1" x14ac:dyDescent="0.35">
      <c r="A38" s="37"/>
      <c r="B38" s="38"/>
      <c r="C38" s="38"/>
      <c r="D38" s="47"/>
      <c r="E38" s="48"/>
      <c r="F38" s="11">
        <v>4300</v>
      </c>
      <c r="G38" s="13">
        <v>500</v>
      </c>
    </row>
    <row r="39" spans="1:7" ht="15" thickBot="1" x14ac:dyDescent="0.35">
      <c r="A39" s="37"/>
      <c r="B39" s="11" t="s">
        <v>27</v>
      </c>
      <c r="C39" s="11">
        <v>921</v>
      </c>
      <c r="D39" s="39">
        <v>92195</v>
      </c>
      <c r="E39" s="40"/>
      <c r="F39" s="11">
        <v>4210</v>
      </c>
      <c r="G39" s="13">
        <v>1000</v>
      </c>
    </row>
    <row r="40" spans="1:7" ht="29.4" thickBot="1" x14ac:dyDescent="0.35">
      <c r="A40" s="38"/>
      <c r="B40" s="11" t="s">
        <v>64</v>
      </c>
      <c r="C40" s="11">
        <v>900</v>
      </c>
      <c r="D40" s="39">
        <v>90095</v>
      </c>
      <c r="E40" s="40"/>
      <c r="F40" s="11">
        <v>4210</v>
      </c>
      <c r="G40" s="13">
        <v>3295.49</v>
      </c>
    </row>
    <row r="41" spans="1:7" ht="15" thickBot="1" x14ac:dyDescent="0.35">
      <c r="A41" s="33" t="s">
        <v>28</v>
      </c>
      <c r="B41" s="34"/>
      <c r="C41" s="34"/>
      <c r="D41" s="34"/>
      <c r="E41" s="34"/>
      <c r="F41" s="35"/>
      <c r="G41" s="14">
        <f>SUM(G34:G40)</f>
        <v>18295.489999999998</v>
      </c>
    </row>
    <row r="42" spans="1:7" ht="15" thickBot="1" x14ac:dyDescent="0.35">
      <c r="A42" s="36" t="s">
        <v>30</v>
      </c>
      <c r="B42" s="11" t="s">
        <v>84</v>
      </c>
      <c r="C42" s="11">
        <v>900</v>
      </c>
      <c r="D42" s="39">
        <v>90095</v>
      </c>
      <c r="E42" s="40"/>
      <c r="F42" s="11">
        <v>6050</v>
      </c>
      <c r="G42" s="13">
        <v>17233.57</v>
      </c>
    </row>
    <row r="43" spans="1:7" ht="15" thickBot="1" x14ac:dyDescent="0.35">
      <c r="A43" s="37"/>
      <c r="B43" s="11" t="s">
        <v>76</v>
      </c>
      <c r="C43" s="11">
        <v>921</v>
      </c>
      <c r="D43" s="39">
        <v>92195</v>
      </c>
      <c r="E43" s="40"/>
      <c r="F43" s="11">
        <v>6060</v>
      </c>
      <c r="G43" s="13">
        <v>3000</v>
      </c>
    </row>
    <row r="44" spans="1:7" ht="15" thickBot="1" x14ac:dyDescent="0.35">
      <c r="A44" s="37"/>
      <c r="B44" s="11" t="s">
        <v>68</v>
      </c>
      <c r="C44" s="11">
        <v>921</v>
      </c>
      <c r="D44" s="39">
        <v>92195</v>
      </c>
      <c r="E44" s="40"/>
      <c r="F44" s="11">
        <v>6050</v>
      </c>
      <c r="G44" s="13">
        <v>22000</v>
      </c>
    </row>
    <row r="45" spans="1:7" ht="38.4" customHeight="1" thickBot="1" x14ac:dyDescent="0.35">
      <c r="A45" s="37"/>
      <c r="B45" s="36" t="s">
        <v>31</v>
      </c>
      <c r="C45" s="9">
        <v>900</v>
      </c>
      <c r="D45" s="43">
        <v>90095</v>
      </c>
      <c r="E45" s="44"/>
      <c r="F45" s="36">
        <v>4210</v>
      </c>
      <c r="G45" s="30">
        <v>6000</v>
      </c>
    </row>
    <row r="46" spans="1:7" ht="15" hidden="1" thickBot="1" x14ac:dyDescent="0.35">
      <c r="A46" s="37"/>
      <c r="B46" s="37"/>
      <c r="C46" s="20"/>
      <c r="D46" s="45"/>
      <c r="E46" s="46"/>
      <c r="F46" s="37"/>
      <c r="G46" s="31"/>
    </row>
    <row r="47" spans="1:7" ht="15" hidden="1" thickBot="1" x14ac:dyDescent="0.35">
      <c r="A47" s="38"/>
      <c r="B47" s="38"/>
      <c r="C47" s="10">
        <v>900</v>
      </c>
      <c r="D47" s="47"/>
      <c r="E47" s="48"/>
      <c r="F47" s="38"/>
      <c r="G47" s="32"/>
    </row>
    <row r="48" spans="1:7" ht="15" thickBot="1" x14ac:dyDescent="0.35">
      <c r="A48" s="33" t="s">
        <v>32</v>
      </c>
      <c r="B48" s="34"/>
      <c r="C48" s="34"/>
      <c r="D48" s="34"/>
      <c r="E48" s="34"/>
      <c r="F48" s="35"/>
      <c r="G48" s="14">
        <f>SUM(G42:G47)</f>
        <v>48233.57</v>
      </c>
    </row>
    <row r="49" spans="1:7" ht="15" thickBot="1" x14ac:dyDescent="0.35">
      <c r="A49" s="36" t="s">
        <v>33</v>
      </c>
      <c r="B49" s="11" t="s">
        <v>76</v>
      </c>
      <c r="C49" s="11">
        <v>921</v>
      </c>
      <c r="D49" s="39">
        <v>92195</v>
      </c>
      <c r="E49" s="40"/>
      <c r="F49" s="11">
        <v>6060</v>
      </c>
      <c r="G49" s="13">
        <v>2000</v>
      </c>
    </row>
    <row r="50" spans="1:7" ht="15" thickBot="1" x14ac:dyDescent="0.35">
      <c r="A50" s="37"/>
      <c r="B50" s="11" t="s">
        <v>85</v>
      </c>
      <c r="C50" s="11">
        <v>600</v>
      </c>
      <c r="D50" s="39">
        <v>60016</v>
      </c>
      <c r="E50" s="40"/>
      <c r="F50" s="11">
        <v>4270</v>
      </c>
      <c r="G50" s="13">
        <v>15000</v>
      </c>
    </row>
    <row r="51" spans="1:7" ht="15" thickBot="1" x14ac:dyDescent="0.35">
      <c r="A51" s="37"/>
      <c r="B51" s="11" t="s">
        <v>70</v>
      </c>
      <c r="C51" s="11">
        <v>921</v>
      </c>
      <c r="D51" s="39">
        <v>92195</v>
      </c>
      <c r="E51" s="40"/>
      <c r="F51" s="11">
        <v>6050</v>
      </c>
      <c r="G51" s="13">
        <v>15000</v>
      </c>
    </row>
    <row r="52" spans="1:7" ht="29.4" thickBot="1" x14ac:dyDescent="0.35">
      <c r="A52" s="38"/>
      <c r="B52" s="11" t="s">
        <v>69</v>
      </c>
      <c r="C52" s="11">
        <v>921</v>
      </c>
      <c r="D52" s="39">
        <v>92195</v>
      </c>
      <c r="E52" s="40"/>
      <c r="F52" s="11">
        <v>4210</v>
      </c>
      <c r="G52" s="13">
        <v>1336.85</v>
      </c>
    </row>
    <row r="53" spans="1:7" ht="15" thickBot="1" x14ac:dyDescent="0.35">
      <c r="A53" s="33" t="s">
        <v>34</v>
      </c>
      <c r="B53" s="34"/>
      <c r="C53" s="34"/>
      <c r="D53" s="34"/>
      <c r="E53" s="34"/>
      <c r="F53" s="35"/>
      <c r="G53" s="14">
        <f>SUM(G49:G52)</f>
        <v>33336.85</v>
      </c>
    </row>
    <row r="54" spans="1:7" ht="15" thickBot="1" x14ac:dyDescent="0.35">
      <c r="A54" s="11" t="s">
        <v>35</v>
      </c>
      <c r="B54" s="11" t="s">
        <v>86</v>
      </c>
      <c r="C54" s="11">
        <v>921</v>
      </c>
      <c r="D54" s="39">
        <v>92195</v>
      </c>
      <c r="E54" s="40"/>
      <c r="F54" s="11">
        <v>4210</v>
      </c>
      <c r="G54" s="13">
        <v>23646.75</v>
      </c>
    </row>
    <row r="55" spans="1:7" ht="22.2" customHeight="1" thickBot="1" x14ac:dyDescent="0.35">
      <c r="A55" s="33" t="s">
        <v>36</v>
      </c>
      <c r="B55" s="34"/>
      <c r="C55" s="34"/>
      <c r="D55" s="34"/>
      <c r="E55" s="34"/>
      <c r="F55" s="35"/>
      <c r="G55" s="14">
        <f>SUM(G54)</f>
        <v>23646.75</v>
      </c>
    </row>
    <row r="56" spans="1:7" ht="24" customHeight="1" thickBot="1" x14ac:dyDescent="0.35">
      <c r="A56" s="36" t="s">
        <v>37</v>
      </c>
      <c r="B56" s="11" t="s">
        <v>76</v>
      </c>
      <c r="C56" s="11">
        <v>921</v>
      </c>
      <c r="D56" s="39">
        <v>92195</v>
      </c>
      <c r="E56" s="40"/>
      <c r="F56" s="11">
        <v>6060</v>
      </c>
      <c r="G56" s="13">
        <v>3000</v>
      </c>
    </row>
    <row r="57" spans="1:7" ht="15" thickBot="1" x14ac:dyDescent="0.35">
      <c r="A57" s="37"/>
      <c r="B57" s="11" t="s">
        <v>87</v>
      </c>
      <c r="C57" s="11">
        <v>600</v>
      </c>
      <c r="D57" s="39">
        <v>60016</v>
      </c>
      <c r="E57" s="40"/>
      <c r="F57" s="11">
        <v>4270</v>
      </c>
      <c r="G57" s="13">
        <v>25000</v>
      </c>
    </row>
    <row r="58" spans="1:7" ht="25.8" customHeight="1" x14ac:dyDescent="0.3">
      <c r="A58" s="37"/>
      <c r="B58" s="36" t="s">
        <v>38</v>
      </c>
      <c r="C58" s="36">
        <v>921</v>
      </c>
      <c r="D58" s="43">
        <v>92195</v>
      </c>
      <c r="E58" s="21"/>
      <c r="F58" s="36">
        <v>4300</v>
      </c>
      <c r="G58" s="30">
        <v>5000</v>
      </c>
    </row>
    <row r="59" spans="1:7" ht="15" customHeight="1" x14ac:dyDescent="0.3">
      <c r="A59" s="37"/>
      <c r="B59" s="37"/>
      <c r="C59" s="37"/>
      <c r="D59" s="45"/>
      <c r="E59" s="22"/>
      <c r="F59" s="37"/>
      <c r="G59" s="31"/>
    </row>
    <row r="60" spans="1:7" ht="28.8" customHeight="1" thickBot="1" x14ac:dyDescent="0.35">
      <c r="A60" s="37"/>
      <c r="B60" s="37"/>
      <c r="C60" s="37"/>
      <c r="D60" s="45"/>
      <c r="E60" s="23"/>
      <c r="F60" s="38"/>
      <c r="G60" s="32"/>
    </row>
    <row r="61" spans="1:7" ht="17.399999999999999" customHeight="1" thickBot="1" x14ac:dyDescent="0.35">
      <c r="A61" s="37"/>
      <c r="B61" s="37"/>
      <c r="C61" s="37"/>
      <c r="D61" s="45"/>
      <c r="E61" s="24"/>
      <c r="F61" s="11">
        <v>4220</v>
      </c>
      <c r="G61" s="13">
        <v>9500</v>
      </c>
    </row>
    <row r="62" spans="1:7" ht="17.399999999999999" customHeight="1" thickBot="1" x14ac:dyDescent="0.35">
      <c r="A62" s="37"/>
      <c r="B62" s="38"/>
      <c r="C62" s="37"/>
      <c r="D62" s="45"/>
      <c r="E62" s="24"/>
      <c r="F62" s="11">
        <v>4210</v>
      </c>
      <c r="G62" s="13">
        <v>500</v>
      </c>
    </row>
    <row r="63" spans="1:7" ht="21.6" customHeight="1" thickBot="1" x14ac:dyDescent="0.35">
      <c r="A63" s="37"/>
      <c r="B63" s="36" t="s">
        <v>71</v>
      </c>
      <c r="C63" s="36">
        <v>600</v>
      </c>
      <c r="D63" s="43">
        <v>60016</v>
      </c>
      <c r="E63" s="44"/>
      <c r="F63" s="11">
        <v>4210</v>
      </c>
      <c r="G63" s="13">
        <v>6993.91</v>
      </c>
    </row>
    <row r="64" spans="1:7" ht="24" customHeight="1" thickBot="1" x14ac:dyDescent="0.35">
      <c r="A64" s="38"/>
      <c r="B64" s="38"/>
      <c r="C64" s="38"/>
      <c r="D64" s="47"/>
      <c r="E64" s="48"/>
      <c r="F64" s="11">
        <v>4300</v>
      </c>
      <c r="G64" s="13">
        <v>2000</v>
      </c>
    </row>
    <row r="65" spans="1:7" ht="15" thickBot="1" x14ac:dyDescent="0.35">
      <c r="A65" s="33" t="s">
        <v>39</v>
      </c>
      <c r="B65" s="34"/>
      <c r="C65" s="34"/>
      <c r="D65" s="34"/>
      <c r="E65" s="34"/>
      <c r="F65" s="35"/>
      <c r="G65" s="14">
        <f>SUM(G56:G64)</f>
        <v>51993.91</v>
      </c>
    </row>
    <row r="66" spans="1:7" ht="15" thickBot="1" x14ac:dyDescent="0.35">
      <c r="A66" s="36" t="s">
        <v>40</v>
      </c>
      <c r="B66" s="11" t="s">
        <v>76</v>
      </c>
      <c r="C66" s="11">
        <v>921</v>
      </c>
      <c r="D66" s="39">
        <v>92195</v>
      </c>
      <c r="E66" s="40"/>
      <c r="F66" s="11">
        <v>6060</v>
      </c>
      <c r="G66" s="13">
        <v>3000</v>
      </c>
    </row>
    <row r="67" spans="1:7" ht="15" thickBot="1" x14ac:dyDescent="0.35">
      <c r="A67" s="37"/>
      <c r="B67" s="11" t="s">
        <v>88</v>
      </c>
      <c r="C67" s="11">
        <v>600</v>
      </c>
      <c r="D67" s="39">
        <v>60016</v>
      </c>
      <c r="E67" s="40"/>
      <c r="F67" s="11">
        <v>4270</v>
      </c>
      <c r="G67" s="13">
        <v>10000</v>
      </c>
    </row>
    <row r="68" spans="1:7" ht="15" thickBot="1" x14ac:dyDescent="0.35">
      <c r="A68" s="38"/>
      <c r="B68" s="11" t="s">
        <v>89</v>
      </c>
      <c r="C68" s="11">
        <v>700</v>
      </c>
      <c r="D68" s="39">
        <v>70005</v>
      </c>
      <c r="E68" s="40"/>
      <c r="F68" s="11">
        <v>6050</v>
      </c>
      <c r="G68" s="13">
        <v>44489.79</v>
      </c>
    </row>
    <row r="69" spans="1:7" ht="15" thickBot="1" x14ac:dyDescent="0.35">
      <c r="A69" s="33" t="s">
        <v>41</v>
      </c>
      <c r="B69" s="34"/>
      <c r="C69" s="34"/>
      <c r="D69" s="34"/>
      <c r="E69" s="34"/>
      <c r="F69" s="35"/>
      <c r="G69" s="14">
        <f>SUM(G66:G68)</f>
        <v>57489.79</v>
      </c>
    </row>
    <row r="70" spans="1:7" ht="15" thickBot="1" x14ac:dyDescent="0.35">
      <c r="A70" s="36" t="s">
        <v>42</v>
      </c>
      <c r="B70" s="11" t="s">
        <v>76</v>
      </c>
      <c r="C70" s="11">
        <v>921</v>
      </c>
      <c r="D70" s="39">
        <v>92195</v>
      </c>
      <c r="E70" s="40"/>
      <c r="F70" s="11">
        <v>6060</v>
      </c>
      <c r="G70" s="13">
        <v>2000</v>
      </c>
    </row>
    <row r="71" spans="1:7" ht="15" thickBot="1" x14ac:dyDescent="0.35">
      <c r="A71" s="37"/>
      <c r="B71" s="11" t="s">
        <v>20</v>
      </c>
      <c r="C71" s="11">
        <v>921</v>
      </c>
      <c r="D71" s="39">
        <v>92195</v>
      </c>
      <c r="E71" s="40"/>
      <c r="F71" s="11">
        <v>4210</v>
      </c>
      <c r="G71" s="13">
        <v>6735.62</v>
      </c>
    </row>
    <row r="72" spans="1:7" ht="29.4" thickBot="1" x14ac:dyDescent="0.35">
      <c r="A72" s="37"/>
      <c r="B72" s="11" t="s">
        <v>90</v>
      </c>
      <c r="C72" s="11">
        <v>900</v>
      </c>
      <c r="D72" s="39">
        <v>90004</v>
      </c>
      <c r="E72" s="40"/>
      <c r="F72" s="11">
        <v>6060</v>
      </c>
      <c r="G72" s="13">
        <v>13000</v>
      </c>
    </row>
    <row r="73" spans="1:7" ht="13.2" customHeight="1" x14ac:dyDescent="0.3">
      <c r="A73" s="37"/>
      <c r="B73" s="36" t="s">
        <v>43</v>
      </c>
      <c r="C73" s="36">
        <v>921</v>
      </c>
      <c r="D73" s="43">
        <v>92195</v>
      </c>
      <c r="E73" s="44"/>
      <c r="F73" s="36">
        <v>4210</v>
      </c>
      <c r="G73" s="30">
        <v>15000</v>
      </c>
    </row>
    <row r="74" spans="1:7" ht="15" hidden="1" thickBot="1" x14ac:dyDescent="0.35">
      <c r="A74" s="37"/>
      <c r="B74" s="37"/>
      <c r="C74" s="37"/>
      <c r="D74" s="45"/>
      <c r="E74" s="46"/>
      <c r="F74" s="37"/>
      <c r="G74" s="31"/>
    </row>
    <row r="75" spans="1:7" ht="5.4" customHeight="1" thickBot="1" x14ac:dyDescent="0.35">
      <c r="A75" s="38"/>
      <c r="B75" s="38"/>
      <c r="C75" s="38"/>
      <c r="D75" s="47"/>
      <c r="E75" s="48"/>
      <c r="F75" s="38"/>
      <c r="G75" s="32"/>
    </row>
    <row r="76" spans="1:7" ht="15" thickBot="1" x14ac:dyDescent="0.35">
      <c r="A76" s="33" t="s">
        <v>44</v>
      </c>
      <c r="B76" s="34"/>
      <c r="C76" s="34"/>
      <c r="D76" s="34"/>
      <c r="E76" s="34"/>
      <c r="F76" s="35"/>
      <c r="G76" s="14">
        <f>SUM(G70:G75)</f>
        <v>36735.619999999995</v>
      </c>
    </row>
    <row r="77" spans="1:7" ht="15" thickBot="1" x14ac:dyDescent="0.35">
      <c r="A77" s="36" t="s">
        <v>45</v>
      </c>
      <c r="B77" s="11" t="s">
        <v>46</v>
      </c>
      <c r="C77" s="11">
        <v>600</v>
      </c>
      <c r="D77" s="39">
        <v>60016</v>
      </c>
      <c r="E77" s="40"/>
      <c r="F77" s="11">
        <v>4210</v>
      </c>
      <c r="G77" s="13">
        <v>1500</v>
      </c>
    </row>
    <row r="78" spans="1:7" ht="42.6" customHeight="1" thickBot="1" x14ac:dyDescent="0.35">
      <c r="A78" s="37"/>
      <c r="B78" s="36" t="s">
        <v>47</v>
      </c>
      <c r="C78" s="36">
        <v>921</v>
      </c>
      <c r="D78" s="43">
        <v>92195</v>
      </c>
      <c r="E78" s="44"/>
      <c r="F78" s="11">
        <v>4210</v>
      </c>
      <c r="G78" s="13">
        <v>1000</v>
      </c>
    </row>
    <row r="79" spans="1:7" ht="15" thickBot="1" x14ac:dyDescent="0.35">
      <c r="A79" s="37"/>
      <c r="B79" s="38"/>
      <c r="C79" s="38"/>
      <c r="D79" s="47"/>
      <c r="E79" s="48"/>
      <c r="F79" s="11">
        <v>4220</v>
      </c>
      <c r="G79" s="13">
        <v>1000</v>
      </c>
    </row>
    <row r="80" spans="1:7" ht="15" thickBot="1" x14ac:dyDescent="0.35">
      <c r="A80" s="37"/>
      <c r="B80" s="11" t="s">
        <v>76</v>
      </c>
      <c r="C80" s="11">
        <v>921</v>
      </c>
      <c r="D80" s="39">
        <v>92195</v>
      </c>
      <c r="E80" s="40"/>
      <c r="F80" s="11">
        <v>6060</v>
      </c>
      <c r="G80" s="13">
        <v>3000</v>
      </c>
    </row>
    <row r="81" spans="1:7" ht="15" thickBot="1" x14ac:dyDescent="0.35">
      <c r="A81" s="38"/>
      <c r="B81" s="11" t="s">
        <v>91</v>
      </c>
      <c r="C81" s="11">
        <v>700</v>
      </c>
      <c r="D81" s="39">
        <v>70005</v>
      </c>
      <c r="E81" s="40"/>
      <c r="F81" s="11">
        <v>6060</v>
      </c>
      <c r="G81" s="13">
        <v>53520.79</v>
      </c>
    </row>
    <row r="82" spans="1:7" ht="15" thickBot="1" x14ac:dyDescent="0.35">
      <c r="A82" s="33" t="s">
        <v>48</v>
      </c>
      <c r="B82" s="34"/>
      <c r="C82" s="34"/>
      <c r="D82" s="34"/>
      <c r="E82" s="34"/>
      <c r="F82" s="35"/>
      <c r="G82" s="14">
        <f>SUM(G77:G81)</f>
        <v>60020.79</v>
      </c>
    </row>
    <row r="83" spans="1:7" ht="18.600000000000001" customHeight="1" thickBot="1" x14ac:dyDescent="0.35">
      <c r="A83" s="36" t="s">
        <v>49</v>
      </c>
      <c r="B83" s="11" t="s">
        <v>50</v>
      </c>
      <c r="C83" s="11">
        <v>921</v>
      </c>
      <c r="D83" s="39">
        <v>92195</v>
      </c>
      <c r="E83" s="40"/>
      <c r="F83" s="11">
        <v>4210</v>
      </c>
      <c r="G83" s="13">
        <v>8000</v>
      </c>
    </row>
    <row r="84" spans="1:7" ht="15" thickBot="1" x14ac:dyDescent="0.35">
      <c r="A84" s="37"/>
      <c r="B84" s="11" t="s">
        <v>106</v>
      </c>
      <c r="C84" s="11">
        <v>600</v>
      </c>
      <c r="D84" s="39">
        <v>60016</v>
      </c>
      <c r="E84" s="40"/>
      <c r="F84" s="11">
        <v>4210</v>
      </c>
      <c r="G84" s="13">
        <v>1000</v>
      </c>
    </row>
    <row r="85" spans="1:7" ht="21" customHeight="1" thickBot="1" x14ac:dyDescent="0.35">
      <c r="A85" s="37"/>
      <c r="B85" s="11" t="s">
        <v>92</v>
      </c>
      <c r="C85" s="11">
        <v>600</v>
      </c>
      <c r="D85" s="39">
        <v>60016</v>
      </c>
      <c r="E85" s="40"/>
      <c r="F85" s="11">
        <v>4270</v>
      </c>
      <c r="G85" s="13">
        <v>3000</v>
      </c>
    </row>
    <row r="86" spans="1:7" ht="15" thickBot="1" x14ac:dyDescent="0.35">
      <c r="A86" s="37"/>
      <c r="B86" s="11" t="s">
        <v>93</v>
      </c>
      <c r="C86" s="11">
        <v>900</v>
      </c>
      <c r="D86" s="39">
        <v>90095</v>
      </c>
      <c r="E86" s="40"/>
      <c r="F86" s="11">
        <v>4210</v>
      </c>
      <c r="G86" s="13">
        <v>3000</v>
      </c>
    </row>
    <row r="87" spans="1:7" ht="15" thickBot="1" x14ac:dyDescent="0.35">
      <c r="A87" s="38"/>
      <c r="B87" s="11" t="s">
        <v>76</v>
      </c>
      <c r="C87" s="11">
        <v>921</v>
      </c>
      <c r="D87" s="39">
        <v>92195</v>
      </c>
      <c r="E87" s="40"/>
      <c r="F87" s="11">
        <v>6060</v>
      </c>
      <c r="G87" s="13">
        <v>1849.21</v>
      </c>
    </row>
    <row r="88" spans="1:7" ht="15" thickBot="1" x14ac:dyDescent="0.35">
      <c r="A88" s="33" t="s">
        <v>51</v>
      </c>
      <c r="B88" s="34"/>
      <c r="C88" s="34"/>
      <c r="D88" s="34"/>
      <c r="E88" s="34"/>
      <c r="F88" s="35"/>
      <c r="G88" s="14">
        <f>SUM(G83:G87)</f>
        <v>16849.21</v>
      </c>
    </row>
    <row r="89" spans="1:7" ht="15" thickBot="1" x14ac:dyDescent="0.35">
      <c r="A89" s="36" t="s">
        <v>52</v>
      </c>
      <c r="B89" s="11" t="s">
        <v>94</v>
      </c>
      <c r="C89" s="11">
        <v>900</v>
      </c>
      <c r="D89" s="39">
        <v>90015</v>
      </c>
      <c r="E89" s="40"/>
      <c r="F89" s="11">
        <v>6060</v>
      </c>
      <c r="G89" s="13">
        <v>12000</v>
      </c>
    </row>
    <row r="90" spans="1:7" ht="15" thickBot="1" x14ac:dyDescent="0.35">
      <c r="A90" s="37"/>
      <c r="B90" s="11" t="s">
        <v>95</v>
      </c>
      <c r="C90" s="11">
        <v>600</v>
      </c>
      <c r="D90" s="39">
        <v>60016</v>
      </c>
      <c r="E90" s="40"/>
      <c r="F90" s="11">
        <v>4210</v>
      </c>
      <c r="G90" s="13">
        <v>800</v>
      </c>
    </row>
    <row r="91" spans="1:7" ht="15" thickBot="1" x14ac:dyDescent="0.35">
      <c r="A91" s="37"/>
      <c r="B91" s="11" t="s">
        <v>96</v>
      </c>
      <c r="C91" s="11">
        <v>600</v>
      </c>
      <c r="D91" s="39">
        <v>60016</v>
      </c>
      <c r="E91" s="40"/>
      <c r="F91" s="11">
        <v>4270</v>
      </c>
      <c r="G91" s="13">
        <v>15000</v>
      </c>
    </row>
    <row r="92" spans="1:7" ht="15" thickBot="1" x14ac:dyDescent="0.35">
      <c r="A92" s="37"/>
      <c r="B92" s="11" t="s">
        <v>97</v>
      </c>
      <c r="C92" s="11">
        <v>921</v>
      </c>
      <c r="D92" s="39">
        <v>92195</v>
      </c>
      <c r="E92" s="40"/>
      <c r="F92" s="11">
        <v>6050</v>
      </c>
      <c r="G92" s="13">
        <v>10000</v>
      </c>
    </row>
    <row r="93" spans="1:7" ht="25.2" customHeight="1" thickBot="1" x14ac:dyDescent="0.35">
      <c r="A93" s="37"/>
      <c r="B93" s="9" t="s">
        <v>53</v>
      </c>
      <c r="C93" s="9">
        <v>921</v>
      </c>
      <c r="D93" s="43">
        <v>92195</v>
      </c>
      <c r="E93" s="44"/>
      <c r="F93" s="11">
        <v>4300</v>
      </c>
      <c r="G93" s="13">
        <v>7939.77</v>
      </c>
    </row>
    <row r="94" spans="1:7" ht="15" thickBot="1" x14ac:dyDescent="0.35">
      <c r="A94" s="38"/>
      <c r="B94" s="11" t="s">
        <v>76</v>
      </c>
      <c r="C94" s="11">
        <v>921</v>
      </c>
      <c r="D94" s="39">
        <v>92195</v>
      </c>
      <c r="E94" s="40"/>
      <c r="F94" s="11">
        <v>6060</v>
      </c>
      <c r="G94" s="13">
        <v>3000</v>
      </c>
    </row>
    <row r="95" spans="1:7" ht="15" thickBot="1" x14ac:dyDescent="0.35">
      <c r="A95" s="33" t="s">
        <v>54</v>
      </c>
      <c r="B95" s="34"/>
      <c r="C95" s="34"/>
      <c r="D95" s="34"/>
      <c r="E95" s="34"/>
      <c r="F95" s="35"/>
      <c r="G95" s="14">
        <f>SUM(G89:G94)</f>
        <v>48739.770000000004</v>
      </c>
    </row>
    <row r="96" spans="1:7" ht="15" thickBot="1" x14ac:dyDescent="0.35">
      <c r="A96" s="36" t="s">
        <v>55</v>
      </c>
      <c r="B96" s="11" t="s">
        <v>72</v>
      </c>
      <c r="C96" s="11">
        <v>921</v>
      </c>
      <c r="D96" s="39">
        <v>92195</v>
      </c>
      <c r="E96" s="40"/>
      <c r="F96" s="11">
        <v>6050</v>
      </c>
      <c r="G96" s="13">
        <v>16446.32</v>
      </c>
    </row>
    <row r="97" spans="1:7" ht="15" thickBot="1" x14ac:dyDescent="0.35">
      <c r="A97" s="38"/>
      <c r="B97" s="11" t="s">
        <v>107</v>
      </c>
      <c r="C97" s="11">
        <v>600</v>
      </c>
      <c r="D97" s="39">
        <v>60016</v>
      </c>
      <c r="E97" s="40"/>
      <c r="F97" s="11">
        <v>4270</v>
      </c>
      <c r="G97" s="13">
        <v>2500</v>
      </c>
    </row>
    <row r="98" spans="1:7" ht="15" thickBot="1" x14ac:dyDescent="0.35">
      <c r="A98" s="33" t="s">
        <v>48</v>
      </c>
      <c r="B98" s="34"/>
      <c r="C98" s="34"/>
      <c r="D98" s="34"/>
      <c r="E98" s="34"/>
      <c r="F98" s="35"/>
      <c r="G98" s="14">
        <f>SUM(G96:G97)</f>
        <v>18946.32</v>
      </c>
    </row>
    <row r="99" spans="1:7" ht="15" thickBot="1" x14ac:dyDescent="0.35">
      <c r="A99" s="36" t="s">
        <v>56</v>
      </c>
      <c r="B99" s="11" t="s">
        <v>76</v>
      </c>
      <c r="C99" s="11">
        <v>921</v>
      </c>
      <c r="D99" s="39">
        <v>92195</v>
      </c>
      <c r="E99" s="40"/>
      <c r="F99" s="11">
        <v>6060</v>
      </c>
      <c r="G99" s="13">
        <v>2000</v>
      </c>
    </row>
    <row r="100" spans="1:7" ht="29.4" thickBot="1" x14ac:dyDescent="0.35">
      <c r="A100" s="37"/>
      <c r="B100" s="11" t="s">
        <v>66</v>
      </c>
      <c r="C100" s="11">
        <v>801</v>
      </c>
      <c r="D100" s="39">
        <v>80101</v>
      </c>
      <c r="E100" s="40"/>
      <c r="F100" s="11">
        <v>6050</v>
      </c>
      <c r="G100" s="13">
        <v>15000</v>
      </c>
    </row>
    <row r="101" spans="1:7" ht="29.4" thickBot="1" x14ac:dyDescent="0.35">
      <c r="A101" s="38"/>
      <c r="B101" s="11" t="s">
        <v>108</v>
      </c>
      <c r="C101" s="11">
        <v>600</v>
      </c>
      <c r="D101" s="39">
        <v>60016</v>
      </c>
      <c r="E101" s="40"/>
      <c r="F101" s="11">
        <v>4270</v>
      </c>
      <c r="G101" s="13">
        <v>10840.97</v>
      </c>
    </row>
    <row r="102" spans="1:7" ht="15" thickBot="1" x14ac:dyDescent="0.35">
      <c r="A102" s="33" t="s">
        <v>57</v>
      </c>
      <c r="B102" s="34"/>
      <c r="C102" s="34"/>
      <c r="D102" s="34"/>
      <c r="E102" s="34"/>
      <c r="F102" s="35"/>
      <c r="G102" s="14">
        <f>SUM(G99:G101)</f>
        <v>27840.97</v>
      </c>
    </row>
    <row r="103" spans="1:7" ht="15" thickBot="1" x14ac:dyDescent="0.35">
      <c r="A103" s="36" t="s">
        <v>58</v>
      </c>
      <c r="B103" s="11" t="s">
        <v>98</v>
      </c>
      <c r="C103" s="11">
        <v>600</v>
      </c>
      <c r="D103" s="39">
        <v>60016</v>
      </c>
      <c r="E103" s="40"/>
      <c r="F103" s="11">
        <v>4270</v>
      </c>
      <c r="G103" s="13">
        <v>6814.13</v>
      </c>
    </row>
    <row r="104" spans="1:7" ht="15" thickBot="1" x14ac:dyDescent="0.35">
      <c r="A104" s="37"/>
      <c r="B104" s="11" t="s">
        <v>99</v>
      </c>
      <c r="C104" s="11">
        <v>900</v>
      </c>
      <c r="D104" s="39">
        <v>90015</v>
      </c>
      <c r="E104" s="40"/>
      <c r="F104" s="11">
        <v>4210</v>
      </c>
      <c r="G104" s="13">
        <v>5500</v>
      </c>
    </row>
    <row r="105" spans="1:7" ht="29.4" thickBot="1" x14ac:dyDescent="0.35">
      <c r="A105" s="37"/>
      <c r="B105" s="11" t="s">
        <v>66</v>
      </c>
      <c r="C105" s="11">
        <v>801</v>
      </c>
      <c r="D105" s="39">
        <v>80101</v>
      </c>
      <c r="E105" s="40"/>
      <c r="F105" s="11">
        <v>6050</v>
      </c>
      <c r="G105" s="13">
        <v>15000</v>
      </c>
    </row>
    <row r="106" spans="1:7" ht="15" thickBot="1" x14ac:dyDescent="0.35">
      <c r="A106" s="37"/>
      <c r="B106" s="11" t="s">
        <v>59</v>
      </c>
      <c r="C106" s="11">
        <v>900</v>
      </c>
      <c r="D106" s="39">
        <v>90095</v>
      </c>
      <c r="E106" s="40"/>
      <c r="F106" s="11">
        <v>4210</v>
      </c>
      <c r="G106" s="13">
        <v>8000</v>
      </c>
    </row>
    <row r="107" spans="1:7" ht="15" thickBot="1" x14ac:dyDescent="0.35">
      <c r="A107" s="38"/>
      <c r="B107" s="11" t="s">
        <v>76</v>
      </c>
      <c r="C107" s="11">
        <v>921</v>
      </c>
      <c r="D107" s="39">
        <v>92195</v>
      </c>
      <c r="E107" s="40"/>
      <c r="F107" s="11">
        <v>6060</v>
      </c>
      <c r="G107" s="13">
        <v>2000</v>
      </c>
    </row>
    <row r="108" spans="1:7" ht="15" thickBot="1" x14ac:dyDescent="0.35">
      <c r="A108" s="33" t="s">
        <v>60</v>
      </c>
      <c r="B108" s="34"/>
      <c r="C108" s="55"/>
      <c r="D108" s="55"/>
      <c r="E108" s="55"/>
      <c r="F108" s="56"/>
      <c r="G108" s="25">
        <f>SUM(G103:G107)</f>
        <v>37314.130000000005</v>
      </c>
    </row>
    <row r="109" spans="1:7" ht="15" thickBot="1" x14ac:dyDescent="0.35">
      <c r="A109" s="36" t="s">
        <v>29</v>
      </c>
      <c r="B109" s="12" t="s">
        <v>100</v>
      </c>
      <c r="C109" s="15">
        <v>900</v>
      </c>
      <c r="D109" s="15">
        <v>90095</v>
      </c>
      <c r="E109" s="15"/>
      <c r="F109" s="16">
        <v>4210</v>
      </c>
      <c r="G109" s="17">
        <v>3000</v>
      </c>
    </row>
    <row r="110" spans="1:7" ht="18.600000000000001" customHeight="1" thickBot="1" x14ac:dyDescent="0.35">
      <c r="A110" s="37"/>
      <c r="B110" s="12" t="s">
        <v>101</v>
      </c>
      <c r="C110" s="15">
        <v>900</v>
      </c>
      <c r="D110" s="15">
        <v>90095</v>
      </c>
      <c r="E110" s="15">
        <v>4300</v>
      </c>
      <c r="F110" s="11">
        <v>4300</v>
      </c>
      <c r="G110" s="17">
        <v>500</v>
      </c>
    </row>
    <row r="111" spans="1:7" ht="15" thickBot="1" x14ac:dyDescent="0.35">
      <c r="A111" s="37"/>
      <c r="B111" s="12" t="s">
        <v>76</v>
      </c>
      <c r="C111" s="15">
        <v>921</v>
      </c>
      <c r="D111" s="15">
        <v>92195</v>
      </c>
      <c r="E111" s="15">
        <v>6060</v>
      </c>
      <c r="F111" s="11">
        <v>6060</v>
      </c>
      <c r="G111" s="17">
        <v>2000</v>
      </c>
    </row>
    <row r="112" spans="1:7" ht="15" thickBot="1" x14ac:dyDescent="0.35">
      <c r="A112" s="37"/>
      <c r="B112" s="12" t="s">
        <v>102</v>
      </c>
      <c r="C112" s="15">
        <v>900</v>
      </c>
      <c r="D112" s="15">
        <v>90095</v>
      </c>
      <c r="E112" s="15"/>
      <c r="F112" s="11">
        <v>4210</v>
      </c>
      <c r="G112" s="17">
        <v>9000</v>
      </c>
    </row>
    <row r="113" spans="1:8" ht="15" thickBot="1" x14ac:dyDescent="0.35">
      <c r="A113" s="37"/>
      <c r="B113" s="12" t="s">
        <v>103</v>
      </c>
      <c r="C113" s="15">
        <v>900</v>
      </c>
      <c r="D113" s="15">
        <v>90095</v>
      </c>
      <c r="E113" s="15">
        <v>4210</v>
      </c>
      <c r="F113" s="11">
        <v>4210</v>
      </c>
      <c r="G113" s="17">
        <v>4181.8599999999997</v>
      </c>
    </row>
    <row r="114" spans="1:8" ht="15" thickBot="1" x14ac:dyDescent="0.35">
      <c r="A114" s="38"/>
      <c r="B114" s="12" t="s">
        <v>104</v>
      </c>
      <c r="C114" s="15">
        <v>900</v>
      </c>
      <c r="D114" s="15">
        <v>90095</v>
      </c>
      <c r="E114" s="15">
        <v>4210</v>
      </c>
      <c r="F114" s="11">
        <v>4210</v>
      </c>
      <c r="G114" s="17">
        <v>2000</v>
      </c>
    </row>
    <row r="115" spans="1:8" ht="15" thickBot="1" x14ac:dyDescent="0.35">
      <c r="A115" s="33" t="s">
        <v>61</v>
      </c>
      <c r="B115" s="34"/>
      <c r="C115" s="50"/>
      <c r="D115" s="50"/>
      <c r="E115" s="51"/>
      <c r="F115" s="18"/>
      <c r="G115" s="19">
        <f>SUM(G109:G114)</f>
        <v>20681.86</v>
      </c>
    </row>
    <row r="116" spans="1:8" ht="15" thickBot="1" x14ac:dyDescent="0.35">
      <c r="A116" s="52"/>
      <c r="B116" s="53"/>
      <c r="C116" s="53"/>
      <c r="D116" s="53"/>
      <c r="E116" s="53"/>
      <c r="F116" s="54"/>
      <c r="G116" s="26">
        <f>SUM(G115,G108,G102,G98,G95,G88,G82,G76,G69,G65,G55,G53,G48,G41,G33,G29,G26,G18,G12)</f>
        <v>688575.86</v>
      </c>
    </row>
    <row r="118" spans="1:8" x14ac:dyDescent="0.3">
      <c r="A118" s="49" t="s">
        <v>65</v>
      </c>
      <c r="B118" s="49"/>
      <c r="C118" s="49"/>
      <c r="D118" s="49"/>
      <c r="E118" s="49"/>
      <c r="F118" s="49"/>
      <c r="G118" s="49"/>
    </row>
    <row r="119" spans="1:8" x14ac:dyDescent="0.3">
      <c r="C119" s="2">
        <v>600</v>
      </c>
      <c r="D119" s="2">
        <v>60016</v>
      </c>
      <c r="E119" s="2"/>
      <c r="F119" s="2">
        <v>4210</v>
      </c>
      <c r="G119" s="5">
        <f>SUM(G6+G28+G63+G77+G84+G90)</f>
        <v>17651.400000000001</v>
      </c>
    </row>
    <row r="120" spans="1:8" x14ac:dyDescent="0.3">
      <c r="C120" s="2"/>
      <c r="D120" s="2"/>
      <c r="E120" s="2"/>
      <c r="F120" s="2">
        <v>4270</v>
      </c>
      <c r="G120" s="7">
        <f>SUM(G5+G7+G13+G16+G20+G21+G32+G34+G50+G57+G67+G85+G91+G97+G101+G103)</f>
        <v>167394.80000000002</v>
      </c>
    </row>
    <row r="121" spans="1:8" x14ac:dyDescent="0.3">
      <c r="C121" s="2"/>
      <c r="D121" s="2"/>
      <c r="E121" s="2"/>
      <c r="F121" s="2">
        <v>4300</v>
      </c>
      <c r="G121" s="8">
        <f>SUM(G64)</f>
        <v>2000</v>
      </c>
      <c r="H121" s="3"/>
    </row>
    <row r="122" spans="1:8" x14ac:dyDescent="0.3">
      <c r="C122" s="2">
        <v>700</v>
      </c>
      <c r="D122" s="2">
        <v>70005</v>
      </c>
      <c r="E122" s="2"/>
      <c r="F122" s="2">
        <v>6050</v>
      </c>
      <c r="G122" s="8">
        <f>SUM(G68)</f>
        <v>44489.79</v>
      </c>
    </row>
    <row r="123" spans="1:8" x14ac:dyDescent="0.3">
      <c r="C123" s="2"/>
      <c r="D123" s="2"/>
      <c r="E123" s="2"/>
      <c r="F123" s="2">
        <v>6060</v>
      </c>
      <c r="G123" s="8">
        <f>SUM(G81)</f>
        <v>53520.79</v>
      </c>
      <c r="H123" s="4"/>
    </row>
    <row r="124" spans="1:8" x14ac:dyDescent="0.3">
      <c r="C124" s="2">
        <v>754</v>
      </c>
      <c r="D124" s="2">
        <v>75412</v>
      </c>
      <c r="E124" s="2"/>
      <c r="F124" s="2">
        <v>4210</v>
      </c>
      <c r="G124" s="8">
        <f>SUM(G11)</f>
        <v>5000</v>
      </c>
      <c r="H124" s="4"/>
    </row>
    <row r="125" spans="1:8" x14ac:dyDescent="0.3">
      <c r="C125" s="2">
        <v>801</v>
      </c>
      <c r="D125" s="2">
        <v>80101</v>
      </c>
      <c r="E125" s="2"/>
      <c r="F125" s="2">
        <v>6050</v>
      </c>
      <c r="G125" s="8">
        <f>SUM(G100+G105)</f>
        <v>30000</v>
      </c>
      <c r="H125" s="4"/>
    </row>
    <row r="126" spans="1:8" x14ac:dyDescent="0.3">
      <c r="C126" s="2">
        <v>900</v>
      </c>
      <c r="D126" s="2">
        <v>90004</v>
      </c>
      <c r="E126" s="2"/>
      <c r="F126" s="2">
        <v>4210</v>
      </c>
      <c r="G126" s="8">
        <f>SUM(G25)</f>
        <v>1000</v>
      </c>
    </row>
    <row r="127" spans="1:8" x14ac:dyDescent="0.3">
      <c r="C127" s="2"/>
      <c r="D127" s="2"/>
      <c r="E127" s="2"/>
      <c r="F127" s="2">
        <v>6060</v>
      </c>
      <c r="G127" s="8">
        <f>SUM(G72)</f>
        <v>13000</v>
      </c>
      <c r="H127" s="4"/>
    </row>
    <row r="128" spans="1:8" x14ac:dyDescent="0.3">
      <c r="C128" s="2"/>
      <c r="D128" s="2">
        <v>90015</v>
      </c>
      <c r="E128" s="2"/>
      <c r="F128" s="2">
        <v>4210</v>
      </c>
      <c r="G128" s="7">
        <f>SUM(G104)</f>
        <v>5500</v>
      </c>
    </row>
    <row r="129" spans="3:10" x14ac:dyDescent="0.3">
      <c r="C129" s="2"/>
      <c r="D129" s="2"/>
      <c r="E129" s="2"/>
      <c r="F129" s="2">
        <v>6060</v>
      </c>
      <c r="G129" s="7">
        <f>SUM(G22+G89)</f>
        <v>22000</v>
      </c>
      <c r="H129" s="3"/>
      <c r="J129" s="3"/>
    </row>
    <row r="130" spans="3:10" x14ac:dyDescent="0.3">
      <c r="C130" s="2"/>
      <c r="D130" s="2">
        <v>90095</v>
      </c>
      <c r="E130" s="2"/>
      <c r="F130" s="2">
        <v>4210</v>
      </c>
      <c r="G130" s="7">
        <f>SUM(G15+G40+G45+G86+G106+G109+G112+G113+G114)</f>
        <v>50717.05</v>
      </c>
    </row>
    <row r="131" spans="3:10" x14ac:dyDescent="0.3">
      <c r="C131" s="2"/>
      <c r="D131" s="2"/>
      <c r="E131" s="2"/>
      <c r="F131" s="2">
        <v>4300</v>
      </c>
      <c r="G131" s="7">
        <f>SUM(G30+G110)</f>
        <v>1000</v>
      </c>
    </row>
    <row r="132" spans="3:10" x14ac:dyDescent="0.3">
      <c r="C132" s="2"/>
      <c r="D132" s="2"/>
      <c r="E132" s="2"/>
      <c r="F132" s="2">
        <v>6050</v>
      </c>
      <c r="G132" s="7">
        <f>SUM(G8+G10+G42)</f>
        <v>64547.78</v>
      </c>
      <c r="H132" s="3"/>
    </row>
    <row r="133" spans="3:10" x14ac:dyDescent="0.3">
      <c r="C133" s="2">
        <v>921</v>
      </c>
      <c r="D133" s="2">
        <v>92195</v>
      </c>
      <c r="E133" s="2"/>
      <c r="F133" s="2">
        <v>4210</v>
      </c>
      <c r="G133" s="7">
        <f>SUM(G17+G23+G24+G36+G39+G52+G54+G62+G71+G73+G78+G83)</f>
        <v>67719.22</v>
      </c>
    </row>
    <row r="134" spans="3:10" x14ac:dyDescent="0.3">
      <c r="C134" s="2"/>
      <c r="D134" s="2"/>
      <c r="E134" s="2"/>
      <c r="F134" s="2">
        <v>4220</v>
      </c>
      <c r="G134" s="7">
        <f>SUM(G61+G79)</f>
        <v>10500</v>
      </c>
    </row>
    <row r="135" spans="3:10" x14ac:dyDescent="0.3">
      <c r="C135" s="2"/>
      <c r="D135" s="2"/>
      <c r="E135" s="2"/>
      <c r="F135" s="2">
        <v>4300</v>
      </c>
      <c r="G135" s="7">
        <f>SUM(G38+G58+G93)</f>
        <v>13439.77</v>
      </c>
    </row>
    <row r="136" spans="3:10" x14ac:dyDescent="0.3">
      <c r="C136" s="2"/>
      <c r="D136" s="2"/>
      <c r="E136" s="2"/>
      <c r="F136" s="2">
        <v>6050</v>
      </c>
      <c r="G136" s="7">
        <f>SUM(G44+G51+G92+G96)</f>
        <v>63446.32</v>
      </c>
    </row>
    <row r="137" spans="3:10" x14ac:dyDescent="0.3">
      <c r="C137" s="2"/>
      <c r="D137" s="2"/>
      <c r="E137" s="2"/>
      <c r="F137" s="2">
        <v>6060</v>
      </c>
      <c r="G137" s="7">
        <f>SUM(G9+G14+G19+G31+G35+G43+G49+G56+G66+G70+G80+G87+G94+G99+G107+G111)</f>
        <v>36648.94</v>
      </c>
      <c r="H137" s="3"/>
    </row>
    <row r="138" spans="3:10" x14ac:dyDescent="0.3">
      <c r="C138" s="2">
        <v>926</v>
      </c>
      <c r="D138" s="2">
        <v>92695</v>
      </c>
      <c r="E138" s="2"/>
      <c r="F138" s="2">
        <v>6060</v>
      </c>
      <c r="G138" s="8">
        <f>SUM(G27)</f>
        <v>19000</v>
      </c>
      <c r="H138" s="4"/>
    </row>
    <row r="139" spans="3:10" x14ac:dyDescent="0.3">
      <c r="C139" s="27" t="s">
        <v>67</v>
      </c>
      <c r="D139" s="28"/>
      <c r="E139" s="28"/>
      <c r="F139" s="29"/>
      <c r="G139" s="6">
        <f>SUM(G119:G138)</f>
        <v>688575.85999999987</v>
      </c>
      <c r="J139" s="3"/>
    </row>
  </sheetData>
  <mergeCells count="136">
    <mergeCell ref="A118:G118"/>
    <mergeCell ref="A115:E115"/>
    <mergeCell ref="A116:F116"/>
    <mergeCell ref="A108:F108"/>
    <mergeCell ref="A3:G3"/>
    <mergeCell ref="A1:G1"/>
    <mergeCell ref="C36:C38"/>
    <mergeCell ref="A109:A114"/>
    <mergeCell ref="A102:F102"/>
    <mergeCell ref="A103:A107"/>
    <mergeCell ref="D103:E103"/>
    <mergeCell ref="D104:E104"/>
    <mergeCell ref="D105:E105"/>
    <mergeCell ref="D106:E106"/>
    <mergeCell ref="D107:E107"/>
    <mergeCell ref="A95:F95"/>
    <mergeCell ref="A96:A97"/>
    <mergeCell ref="D96:E96"/>
    <mergeCell ref="D97:E97"/>
    <mergeCell ref="A98:F98"/>
    <mergeCell ref="A99:A101"/>
    <mergeCell ref="D99:E99"/>
    <mergeCell ref="D100:E100"/>
    <mergeCell ref="D101:E101"/>
    <mergeCell ref="A89:A94"/>
    <mergeCell ref="D89:E89"/>
    <mergeCell ref="D90:E90"/>
    <mergeCell ref="D91:E91"/>
    <mergeCell ref="D92:E92"/>
    <mergeCell ref="D94:E94"/>
    <mergeCell ref="D93:E93"/>
    <mergeCell ref="A82:F82"/>
    <mergeCell ref="A83:A87"/>
    <mergeCell ref="D83:E83"/>
    <mergeCell ref="D84:E84"/>
    <mergeCell ref="D85:E85"/>
    <mergeCell ref="D86:E86"/>
    <mergeCell ref="D87:E87"/>
    <mergeCell ref="F73:F75"/>
    <mergeCell ref="A88:F88"/>
    <mergeCell ref="C78:C79"/>
    <mergeCell ref="D78:E79"/>
    <mergeCell ref="G73:G75"/>
    <mergeCell ref="A76:F76"/>
    <mergeCell ref="A77:A81"/>
    <mergeCell ref="D77:E77"/>
    <mergeCell ref="B78:B79"/>
    <mergeCell ref="D80:E80"/>
    <mergeCell ref="A70:A75"/>
    <mergeCell ref="D70:E70"/>
    <mergeCell ref="D71:E71"/>
    <mergeCell ref="D72:E72"/>
    <mergeCell ref="B73:B75"/>
    <mergeCell ref="C73:C75"/>
    <mergeCell ref="D73:E75"/>
    <mergeCell ref="D81:E81"/>
    <mergeCell ref="A65:F65"/>
    <mergeCell ref="A66:A68"/>
    <mergeCell ref="D66:E66"/>
    <mergeCell ref="D67:E67"/>
    <mergeCell ref="D68:E68"/>
    <mergeCell ref="A69:F69"/>
    <mergeCell ref="B63:B64"/>
    <mergeCell ref="C58:C62"/>
    <mergeCell ref="D58:D62"/>
    <mergeCell ref="C63:C64"/>
    <mergeCell ref="D63:E64"/>
    <mergeCell ref="A53:F53"/>
    <mergeCell ref="D54:E54"/>
    <mergeCell ref="A55:F55"/>
    <mergeCell ref="A56:A64"/>
    <mergeCell ref="D56:E56"/>
    <mergeCell ref="D57:E57"/>
    <mergeCell ref="B58:B62"/>
    <mergeCell ref="F58:F60"/>
    <mergeCell ref="F45:F47"/>
    <mergeCell ref="G45:G47"/>
    <mergeCell ref="A48:F48"/>
    <mergeCell ref="A49:A52"/>
    <mergeCell ref="D49:E49"/>
    <mergeCell ref="D50:E50"/>
    <mergeCell ref="D51:E51"/>
    <mergeCell ref="D52:E52"/>
    <mergeCell ref="A42:A47"/>
    <mergeCell ref="D42:E42"/>
    <mergeCell ref="D43:E43"/>
    <mergeCell ref="D44:E44"/>
    <mergeCell ref="B45:B47"/>
    <mergeCell ref="D45:E47"/>
    <mergeCell ref="D30:E30"/>
    <mergeCell ref="D31:E31"/>
    <mergeCell ref="D32:E32"/>
    <mergeCell ref="G36:G37"/>
    <mergeCell ref="D39:E39"/>
    <mergeCell ref="D40:E40"/>
    <mergeCell ref="A41:F41"/>
    <mergeCell ref="A33:F33"/>
    <mergeCell ref="A34:A40"/>
    <mergeCell ref="D34:E34"/>
    <mergeCell ref="D35:E35"/>
    <mergeCell ref="B36:B38"/>
    <mergeCell ref="D36:E38"/>
    <mergeCell ref="F36:F37"/>
    <mergeCell ref="D4:E4"/>
    <mergeCell ref="A5:A11"/>
    <mergeCell ref="D5:E5"/>
    <mergeCell ref="D6:E6"/>
    <mergeCell ref="D7:E7"/>
    <mergeCell ref="D8:E8"/>
    <mergeCell ref="D9:E9"/>
    <mergeCell ref="D10:E10"/>
    <mergeCell ref="D11:E11"/>
    <mergeCell ref="C139:F139"/>
    <mergeCell ref="G58:G60"/>
    <mergeCell ref="A12:F12"/>
    <mergeCell ref="A13:A17"/>
    <mergeCell ref="D13:E13"/>
    <mergeCell ref="D14:E14"/>
    <mergeCell ref="D15:E15"/>
    <mergeCell ref="D16:E16"/>
    <mergeCell ref="D17:E17"/>
    <mergeCell ref="A18:F18"/>
    <mergeCell ref="A19:A25"/>
    <mergeCell ref="D19:E19"/>
    <mergeCell ref="D20:E20"/>
    <mergeCell ref="D21:E21"/>
    <mergeCell ref="D22:E22"/>
    <mergeCell ref="D23:E23"/>
    <mergeCell ref="D24:E24"/>
    <mergeCell ref="D25:E25"/>
    <mergeCell ref="A26:F26"/>
    <mergeCell ref="A27:A28"/>
    <mergeCell ref="D27:E27"/>
    <mergeCell ref="D28:E28"/>
    <mergeCell ref="A29:F29"/>
    <mergeCell ref="A30:A32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Magdalena Kucińska</dc:creator>
  <cp:lastModifiedBy>Magdalena Kucińska</cp:lastModifiedBy>
  <cp:lastPrinted>2025-10-30T14:26:48Z</cp:lastPrinted>
  <dcterms:created xsi:type="dcterms:W3CDTF">2015-06-05T18:19:34Z</dcterms:created>
  <dcterms:modified xsi:type="dcterms:W3CDTF">2025-11-05T10:35:09Z</dcterms:modified>
</cp:coreProperties>
</file>